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592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obin/Desktop/"/>
    </mc:Choice>
  </mc:AlternateContent>
  <bookViews>
    <workbookView xWindow="30620" yWindow="8540" windowWidth="16160" windowHeight="13360"/>
  </bookViews>
  <sheets>
    <sheet name="封面" sheetId="5" r:id="rId1"/>
    <sheet name="TV（视角优先）" sheetId="1" r:id="rId2"/>
    <sheet name="Mobile etc.（视距优先）" sheetId="4" r:id="rId3"/>
    <sheet name="PPI计算器" sheetId="6" r:id="rId4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6" l="1"/>
  <c r="E10" i="4"/>
  <c r="H10" i="4"/>
  <c r="D10" i="4"/>
  <c r="C10" i="4"/>
  <c r="E9" i="4"/>
  <c r="D9" i="4"/>
  <c r="C9" i="4"/>
  <c r="E12" i="1"/>
  <c r="D12" i="1"/>
  <c r="E11" i="1"/>
  <c r="D11" i="1"/>
  <c r="F10" i="1"/>
  <c r="I10" i="1"/>
  <c r="E10" i="1"/>
  <c r="D10" i="1"/>
  <c r="C10" i="1"/>
  <c r="G9" i="1"/>
  <c r="F9" i="1"/>
  <c r="H9" i="1"/>
  <c r="E9" i="1"/>
  <c r="D9" i="1"/>
  <c r="C9" i="1"/>
  <c r="I9" i="1"/>
  <c r="G9" i="4"/>
  <c r="H10" i="1"/>
  <c r="G10" i="1"/>
  <c r="C12" i="1"/>
  <c r="F12" i="1"/>
  <c r="G11" i="1"/>
  <c r="C11" i="1"/>
  <c r="F11" i="1"/>
  <c r="H9" i="4"/>
  <c r="F9" i="4"/>
  <c r="G10" i="4"/>
  <c r="F10" i="4"/>
  <c r="I12" i="1"/>
  <c r="H12" i="1"/>
  <c r="G12" i="1"/>
  <c r="I11" i="1"/>
  <c r="H11" i="1"/>
</calcChain>
</file>

<file path=xl/sharedStrings.xml><?xml version="1.0" encoding="utf-8"?>
<sst xmlns="http://schemas.openxmlformats.org/spreadsheetml/2006/main" count="41" uniqueCount="31">
  <si>
    <t>PPI</t>
    <phoneticPr fontId="1" type="noConversion"/>
  </si>
  <si>
    <t>人眼分辨最小尺寸（mm）</t>
    <phoneticPr fontId="1" type="noConversion"/>
  </si>
  <si>
    <t>视域 (Degree)</t>
    <phoneticPr fontId="1" type="noConversion"/>
  </si>
  <si>
    <t>屏幕大小 (inch)</t>
    <phoneticPr fontId="1" type="noConversion"/>
  </si>
  <si>
    <t>最小观看距离 (m)</t>
    <phoneticPr fontId="1" type="noConversion"/>
  </si>
  <si>
    <t>宽（m）</t>
    <phoneticPr fontId="1" type="noConversion"/>
  </si>
  <si>
    <t>长 (m)</t>
    <phoneticPr fontId="1" type="noConversion"/>
  </si>
  <si>
    <t>人眼视力</t>
    <phoneticPr fontId="1" type="noConversion"/>
  </si>
  <si>
    <t>视距 (cm)</t>
    <phoneticPr fontId="1" type="noConversion"/>
  </si>
  <si>
    <t>← 在此输入您的视力</t>
  </si>
  <si>
    <t>← 在此输入您的视力</t>
    <phoneticPr fontId="1" type="noConversion"/>
  </si>
  <si>
    <t>水平分辨率</t>
    <phoneticPr fontId="1" type="noConversion"/>
  </si>
  <si>
    <t>垂直分辨率</t>
    <phoneticPr fontId="1" type="noConversion"/>
  </si>
  <si>
    <t>人眼视力</t>
    <phoneticPr fontId="1" type="noConversion"/>
  </si>
  <si>
    <t>说明</t>
    <phoneticPr fontId="1" type="noConversion"/>
  </si>
  <si>
    <t>TV</t>
    <phoneticPr fontId="1" type="noConversion"/>
  </si>
  <si>
    <t xml:space="preserve">屏幕大小 (inch) </t>
    <phoneticPr fontId="1" type="noConversion"/>
  </si>
  <si>
    <t>水平分辨率 16:9</t>
    <phoneticPr fontId="1" type="noConversion"/>
  </si>
  <si>
    <t>垂直分辨率 16:9</t>
    <phoneticPr fontId="1" type="noConversion"/>
  </si>
  <si>
    <t>TV主要用来显示动态内容，目的是给观看者提供具有“临场感”的影像。而影响临场感的主要因素在于当前画面所覆盖人眼视域大小。视域用角度来衡量，结合屏幕的大小可以计算出“最小观看距离”。再结合用户的视力，即可以计算出显示设备所应当具有的最小分辨率。</t>
    <phoneticPr fontId="1" type="noConversion"/>
  </si>
  <si>
    <t>手机、平板电脑、笔记本电脑和电脑显示器主要用来向用户“清晰”的传达影像讯息，因此最重要的参数是“清晰度”，而不是“临场感”。所以观看距离不能通过“视域”与屏幕大小来计算，而应当从具体使用场景来判断。通常手机和平板电脑的观看距离为 30~40 cm；笔记本电脑和电脑显示器为 50~60 cm。结合观看距离与用户视力，即可以计算出此刻显示设备所应当具有的最小分辨率。</t>
    <phoneticPr fontId="1" type="noConversion"/>
  </si>
  <si>
    <t>计算电视的最佳观看距离与分辨率</t>
    <phoneticPr fontId="1" type="noConversion"/>
  </si>
  <si>
    <t>返回</t>
    <phoneticPr fontId="1" type="noConversion"/>
  </si>
  <si>
    <t>Mobile/Tablet/NB/MNT</t>
    <phoneticPr fontId="1" type="noConversion"/>
  </si>
  <si>
    <t>计算手机、平板、笔记本和显示器的分辨率</t>
    <phoneticPr fontId="1" type="noConversion"/>
  </si>
  <si>
    <t>屏幕尺寸</t>
    <phoneticPr fontId="1" type="noConversion"/>
  </si>
  <si>
    <t>PPI</t>
    <phoneticPr fontId="1" type="noConversion"/>
  </si>
  <si>
    <t>参数</t>
    <phoneticPr fontId="1" type="noConversion"/>
  </si>
  <si>
    <t>值</t>
    <phoneticPr fontId="1" type="noConversion"/>
  </si>
  <si>
    <t>输入屏幕大小与分辨率，计算PPI</t>
    <phoneticPr fontId="1" type="noConversion"/>
  </si>
  <si>
    <t>yinguobing.com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</si>
</sst>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0_);[Red]\(0.00\)"/>
  </numFmts>
  <fonts count="2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4"/>
      <color theme="0"/>
      <name val="微软雅黑"/>
      <family val="2"/>
      <charset val="134"/>
    </font>
    <font>
      <sz val="14"/>
      <color theme="1"/>
      <name val="微软雅黑"/>
      <family val="2"/>
      <charset val="134"/>
    </font>
    <font>
      <sz val="24"/>
      <color theme="0"/>
      <name val="微软雅黑"/>
      <family val="2"/>
      <charset val="134"/>
    </font>
    <font>
      <sz val="24"/>
      <color theme="4"/>
      <name val="微软雅黑"/>
      <family val="2"/>
      <charset val="134"/>
    </font>
    <font>
      <sz val="24"/>
      <color theme="8" tint="-0.249977111117893"/>
      <name val="微软雅黑"/>
      <family val="2"/>
      <charset val="134"/>
    </font>
    <font>
      <sz val="24"/>
      <color theme="9"/>
      <name val="微软雅黑"/>
      <family val="2"/>
      <charset val="134"/>
    </font>
    <font>
      <sz val="24"/>
      <color rgb="FF00B0F0"/>
      <name val="微软雅黑"/>
      <family val="2"/>
      <charset val="134"/>
    </font>
    <font>
      <sz val="24"/>
      <color theme="1" tint="0.499984740745262"/>
      <name val="微软雅黑"/>
      <family val="2"/>
      <charset val="134"/>
    </font>
    <font>
      <sz val="11"/>
      <color theme="0"/>
      <name val="宋体"/>
      <family val="2"/>
      <charset val="134"/>
      <scheme val="minor"/>
    </font>
    <font>
      <sz val="24"/>
      <color theme="5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1"/>
      <color theme="0"/>
      <name val="微软雅黑"/>
      <family val="2"/>
      <charset val="134"/>
    </font>
    <font>
      <sz val="24"/>
      <color theme="6" tint="-0.249977111117893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 tint="0.499984740745262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sz val="11"/>
      <color theme="1"/>
      <name val="Arial Unicode MS"/>
      <family val="2"/>
      <charset val="134"/>
    </font>
    <font>
      <sz val="36"/>
      <color theme="1" tint="0.249977111117893"/>
      <name val="Arial"/>
      <family val="2"/>
    </font>
    <font>
      <sz val="36"/>
      <color theme="1" tint="0.249977111117893"/>
      <name val="Arial Unicode MS"/>
      <family val="2"/>
      <charset val="134"/>
    </font>
    <font>
      <sz val="11"/>
      <color theme="0"/>
      <name val="宋体"/>
      <family val="3"/>
      <charset val="134"/>
      <scheme val="minor"/>
    </font>
    <font>
      <u/>
      <sz val="11"/>
      <color theme="10"/>
      <name val="Arial Unicode MS"/>
      <family val="2"/>
      <charset val="134"/>
    </font>
    <font>
      <sz val="24"/>
      <color theme="1" tint="0.249977111117893"/>
      <name val="微软雅黑"/>
      <family val="2"/>
      <charset val="134"/>
    </font>
    <font>
      <sz val="24"/>
      <color theme="1" tint="0.249977111117893"/>
      <name val="Arial Unicode MS"/>
      <family val="2"/>
      <charset val="134"/>
    </font>
    <font>
      <sz val="80"/>
      <color theme="1" tint="0.34998626667073579"/>
      <name val="Arial Unicode MS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" fillId="8" borderId="0" xfId="0" applyFont="1" applyFill="1" applyBorder="1">
      <alignment vertical="center"/>
    </xf>
    <xf numFmtId="0" fontId="0" fillId="8" borderId="0" xfId="0" applyFill="1" applyBorder="1">
      <alignment vertical="center"/>
    </xf>
    <xf numFmtId="0" fontId="4" fillId="8" borderId="0" xfId="0" applyFont="1" applyFill="1" applyBorder="1">
      <alignment vertical="center"/>
    </xf>
    <xf numFmtId="176" fontId="9" fillId="8" borderId="0" xfId="0" applyNumberFormat="1" applyFont="1" applyFill="1" applyBorder="1" applyAlignment="1">
      <alignment horizontal="right" vertical="center"/>
    </xf>
    <xf numFmtId="2" fontId="10" fillId="8" borderId="0" xfId="0" applyNumberFormat="1" applyFont="1" applyFill="1" applyBorder="1" applyAlignment="1">
      <alignment horizontal="right" vertical="center"/>
    </xf>
    <xf numFmtId="177" fontId="10" fillId="8" borderId="0" xfId="0" applyNumberFormat="1" applyFont="1" applyFill="1" applyBorder="1" applyAlignment="1">
      <alignment horizontal="right" vertical="center"/>
    </xf>
    <xf numFmtId="1" fontId="10" fillId="8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176" fontId="12" fillId="10" borderId="0" xfId="0" applyNumberFormat="1" applyFont="1" applyFill="1" applyBorder="1" applyAlignment="1">
      <alignment horizontal="right" vertical="center"/>
    </xf>
    <xf numFmtId="0" fontId="2" fillId="9" borderId="0" xfId="0" applyFont="1" applyFill="1" applyBorder="1">
      <alignment vertical="center"/>
    </xf>
    <xf numFmtId="0" fontId="2" fillId="9" borderId="0" xfId="0" applyFont="1" applyFill="1">
      <alignment vertical="center"/>
    </xf>
    <xf numFmtId="0" fontId="2" fillId="8" borderId="0" xfId="0" applyFont="1" applyFill="1">
      <alignment vertical="center"/>
    </xf>
    <xf numFmtId="0" fontId="0" fillId="8" borderId="0" xfId="0" applyFill="1">
      <alignment vertical="center"/>
    </xf>
    <xf numFmtId="0" fontId="4" fillId="8" borderId="0" xfId="0" applyFont="1" applyFill="1">
      <alignment vertical="center"/>
    </xf>
    <xf numFmtId="176" fontId="9" fillId="8" borderId="0" xfId="0" applyNumberFormat="1" applyFont="1" applyFill="1" applyAlignment="1">
      <alignment horizontal="right" vertical="center"/>
    </xf>
    <xf numFmtId="2" fontId="10" fillId="8" borderId="0" xfId="0" applyNumberFormat="1" applyFont="1" applyFill="1" applyAlignment="1">
      <alignment horizontal="right" vertical="center"/>
    </xf>
    <xf numFmtId="177" fontId="10" fillId="8" borderId="0" xfId="0" applyNumberFormat="1" applyFont="1" applyFill="1" applyAlignment="1">
      <alignment horizontal="right" vertical="center"/>
    </xf>
    <xf numFmtId="1" fontId="10" fillId="8" borderId="0" xfId="0" applyNumberFormat="1" applyFont="1" applyFill="1" applyAlignment="1">
      <alignment horizontal="right" vertical="center"/>
    </xf>
    <xf numFmtId="176" fontId="6" fillId="8" borderId="0" xfId="0" applyNumberFormat="1" applyFont="1" applyFill="1" applyAlignment="1">
      <alignment horizontal="right" vertical="center"/>
    </xf>
    <xf numFmtId="176" fontId="7" fillId="8" borderId="0" xfId="0" applyNumberFormat="1" applyFont="1" applyFill="1" applyAlignment="1">
      <alignment horizontal="right" vertical="center"/>
    </xf>
    <xf numFmtId="176" fontId="8" fillId="8" borderId="0" xfId="0" applyNumberFormat="1" applyFont="1" applyFill="1" applyAlignment="1">
      <alignment horizontal="right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176" fontId="16" fillId="8" borderId="0" xfId="0" applyNumberFormat="1" applyFont="1" applyFill="1" applyBorder="1" applyAlignment="1">
      <alignment horizontal="right" vertical="center"/>
    </xf>
    <xf numFmtId="176" fontId="18" fillId="9" borderId="0" xfId="0" applyNumberFormat="1" applyFont="1" applyFill="1" applyBorder="1" applyAlignment="1">
      <alignment horizontal="left" vertical="center"/>
    </xf>
    <xf numFmtId="0" fontId="18" fillId="9" borderId="0" xfId="0" applyFont="1" applyFill="1" applyBorder="1">
      <alignment vertical="center"/>
    </xf>
    <xf numFmtId="0" fontId="0" fillId="13" borderId="0" xfId="0" applyFill="1">
      <alignment vertical="center"/>
    </xf>
    <xf numFmtId="0" fontId="0" fillId="12" borderId="0" xfId="0" applyFill="1">
      <alignment vertical="center"/>
    </xf>
    <xf numFmtId="0" fontId="2" fillId="10" borderId="0" xfId="0" applyFont="1" applyFill="1">
      <alignment vertical="center"/>
    </xf>
    <xf numFmtId="0" fontId="21" fillId="13" borderId="0" xfId="0" applyFont="1" applyFill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11" fillId="6" borderId="0" xfId="1" applyFont="1" applyFill="1" applyAlignment="1">
      <alignment horizontal="center" vertical="center"/>
    </xf>
    <xf numFmtId="0" fontId="23" fillId="6" borderId="0" xfId="1" applyFont="1" applyFill="1" applyAlignment="1">
      <alignment horizontal="center" vertical="center"/>
    </xf>
    <xf numFmtId="0" fontId="20" fillId="8" borderId="0" xfId="0" applyFont="1" applyFill="1">
      <alignment vertical="center"/>
    </xf>
    <xf numFmtId="0" fontId="24" fillId="8" borderId="0" xfId="1" applyFont="1" applyFill="1" applyAlignment="1">
      <alignment horizontal="right" vertical="center"/>
    </xf>
    <xf numFmtId="0" fontId="15" fillId="6" borderId="0" xfId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0" fontId="25" fillId="11" borderId="0" xfId="0" applyFont="1" applyFill="1">
      <alignment vertical="center"/>
    </xf>
    <xf numFmtId="0" fontId="25" fillId="13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25" fillId="12" borderId="0" xfId="0" applyNumberFormat="1" applyFont="1" applyFill="1">
      <alignment vertical="center"/>
    </xf>
    <xf numFmtId="0" fontId="0" fillId="8" borderId="2" xfId="0" applyFill="1" applyBorder="1">
      <alignment vertical="center"/>
    </xf>
    <xf numFmtId="0" fontId="26" fillId="10" borderId="0" xfId="0" applyFont="1" applyFill="1" applyAlignment="1">
      <alignment horizontal="center" vertical="center"/>
    </xf>
    <xf numFmtId="177" fontId="0" fillId="8" borderId="0" xfId="0" applyNumberFormat="1" applyFill="1">
      <alignment vertical="center"/>
    </xf>
    <xf numFmtId="0" fontId="17" fillId="8" borderId="0" xfId="0" applyFont="1" applyFill="1" applyAlignment="1">
      <alignment vertical="top" wrapText="1"/>
    </xf>
    <xf numFmtId="0" fontId="2" fillId="8" borderId="0" xfId="0" applyFont="1" applyFill="1" applyAlignment="1">
      <alignment vertical="top" wrapText="1"/>
    </xf>
    <xf numFmtId="176" fontId="27" fillId="8" borderId="0" xfId="0" applyNumberFormat="1" applyFont="1" applyFill="1" applyAlignment="1">
      <alignment horizontal="right" vertical="center"/>
    </xf>
  </cellXfs>
  <cellStyles count="2">
    <cellStyle name="常规" xfId="0" builtinId="0"/>
    <cellStyle name="超链接" xfId="1" builtinId="8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1" formatCode="0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1" formatCode="0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1" formatCode="0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177" formatCode="0.00_);[Red]\(0.00\)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2" formatCode="0.00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2" formatCode="0.00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176" formatCode="0.0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rgb="FF595959"/>
        <name val="微软雅黑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177" formatCode="0.00_);[Red]\(0.00\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 tint="0.499984740745262"/>
        <name val="微软雅黑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176" formatCode="0.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 tint="0.34998626667073579"/>
        <name val="微软雅黑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obile etc.&#65288;&#35270;&#36317;&#20248;&#20808;&#65289;'!A1"/><Relationship Id="rId4" Type="http://schemas.openxmlformats.org/officeDocument/2006/relationships/image" Target="../media/image2.png"/><Relationship Id="rId1" Type="http://schemas.openxmlformats.org/officeDocument/2006/relationships/hyperlink" Target="#'TV&#65288;&#35270;&#35282;&#20248;&#20808;&#65289;'!A1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9</xdr:row>
      <xdr:rowOff>142875</xdr:rowOff>
    </xdr:from>
    <xdr:to>
      <xdr:col>5</xdr:col>
      <xdr:colOff>329043</xdr:colOff>
      <xdr:row>17</xdr:row>
      <xdr:rowOff>71868</xdr:rowOff>
    </xdr:to>
    <xdr:pic>
      <xdr:nvPicPr>
        <xdr:cNvPr id="2" name="图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1685925"/>
          <a:ext cx="1300593" cy="1300593"/>
        </a:xfrm>
        <a:prstGeom prst="rect">
          <a:avLst/>
        </a:prstGeom>
      </xdr:spPr>
    </xdr:pic>
    <xdr:clientData/>
  </xdr:twoCellAnchor>
  <xdr:twoCellAnchor editAs="oneCell">
    <xdr:from>
      <xdr:col>10</xdr:col>
      <xdr:colOff>409575</xdr:colOff>
      <xdr:row>10</xdr:row>
      <xdr:rowOff>19050</xdr:rowOff>
    </xdr:from>
    <xdr:to>
      <xdr:col>12</xdr:col>
      <xdr:colOff>338568</xdr:colOff>
      <xdr:row>17</xdr:row>
      <xdr:rowOff>119493</xdr:rowOff>
    </xdr:to>
    <xdr:pic>
      <xdr:nvPicPr>
        <xdr:cNvPr id="3" name="图片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1733550"/>
          <a:ext cx="1300593" cy="13005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0</xdr:col>
      <xdr:colOff>1295400</xdr:colOff>
      <xdr:row>2</xdr:row>
      <xdr:rowOff>1314450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400"/>
          <a:ext cx="1295400" cy="1295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0</xdr:col>
      <xdr:colOff>1300593</xdr:colOff>
      <xdr:row>2</xdr:row>
      <xdr:rowOff>1319643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400"/>
          <a:ext cx="1300593" cy="1300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1219048</xdr:colOff>
      <xdr:row>7</xdr:row>
      <xdr:rowOff>171298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5"/>
          <a:ext cx="1219048" cy="12190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表1" displayName="表1" ref="A8:I12" totalsRowShown="0" headerRowDxfId="20" dataDxfId="19">
  <sortState ref="A2:I5">
    <sortCondition ref="A5"/>
  </sortState>
  <tableColumns count="9">
    <tableColumn id="1" name="视域 (Degree)" dataDxfId="18"/>
    <tableColumn id="2" name="屏幕大小 (inch) " dataDxfId="17"/>
    <tableColumn id="3" name="最小观看距离 (m)" dataDxfId="16">
      <calculatedColumnFormula>D9/(2*TAN(A9/2*PI()/180))</calculatedColumnFormula>
    </tableColumn>
    <tableColumn id="4" name="长 (m)" dataDxfId="15">
      <calculatedColumnFormula>B9*0.0254*(16/SQRT(16*16+9*9))</calculatedColumnFormula>
    </tableColumn>
    <tableColumn id="5" name="宽（m）" dataDxfId="14">
      <calculatedColumnFormula>B9*0.0254*(9/SQRT(16*16+9*9))</calculatedColumnFormula>
    </tableColumn>
    <tableColumn id="6" name="人眼分辨最小尺寸（mm）" dataDxfId="13">
      <calculatedColumnFormula>2*C9*TAN((1/60*1/$B$5)*PI()/180/2)*1000</calculatedColumnFormula>
    </tableColumn>
    <tableColumn id="7" name="水平分辨率 16:9" dataDxfId="12">
      <calculatedColumnFormula>D9/(F9/1000)</calculatedColumnFormula>
    </tableColumn>
    <tableColumn id="8" name="垂直分辨率 16:9" dataDxfId="11">
      <calculatedColumnFormula>E9/(F9/1000)</calculatedColumnFormula>
    </tableColumn>
    <tableColumn id="9" name="PPI" dataDxfId="10">
      <calculatedColumnFormula>1*0.0254*1000/F9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8:H10" totalsRowShown="0" headerRowDxfId="9" dataDxfId="8">
  <sortState ref="A6:I9">
    <sortCondition ref="A5"/>
  </sortState>
  <tableColumns count="8">
    <tableColumn id="1" name="视距 (cm)" dataDxfId="7"/>
    <tableColumn id="2" name="屏幕大小 (inch)" dataDxfId="6"/>
    <tableColumn id="4" name="长 (m)" dataDxfId="5">
      <calculatedColumnFormula>B9*0.0254*(16/SQRT(16*16+9*9))</calculatedColumnFormula>
    </tableColumn>
    <tableColumn id="5" name="宽（m）" dataDxfId="4">
      <calculatedColumnFormula>B9*0.0254*(9/SQRT(16*16+9*9))</calculatedColumnFormula>
    </tableColumn>
    <tableColumn id="6" name="人眼分辨最小尺寸（mm）" dataDxfId="3">
      <calculatedColumnFormula>2*表1_3[视距 (cm)]*TAN((1/60*1/$B$5)*PI()/180/2)*10</calculatedColumnFormula>
    </tableColumn>
    <tableColumn id="7" name="水平分辨率 16:9" dataDxfId="2">
      <calculatedColumnFormula>C9/(E9/1000)</calculatedColumnFormula>
    </tableColumn>
    <tableColumn id="8" name="垂直分辨率 16:9" dataDxfId="1">
      <calculatedColumnFormula>D9/(E9/1000)</calculatedColumnFormula>
    </tableColumn>
    <tableColumn id="9" name="PPI" dataDxfId="0">
      <calculatedColumnFormula>1*0.0254*1000/E9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inguobing@boe.com.cn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abSelected="1" workbookViewId="0">
      <selection activeCell="Q32" sqref="Q32"/>
    </sheetView>
  </sheetViews>
  <sheetFormatPr baseColWidth="10" defaultColWidth="8.83203125" defaultRowHeight="14" x14ac:dyDescent="0.15"/>
  <cols>
    <col min="1" max="1" width="3.1640625" style="18" customWidth="1"/>
    <col min="2" max="16384" width="8.83203125" style="18"/>
  </cols>
  <sheetData>
    <row r="2" spans="2:15" x14ac:dyDescent="0.15">
      <c r="B2" s="36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  <c r="O2" s="37"/>
    </row>
    <row r="3" spans="2:15" x14ac:dyDescent="0.15">
      <c r="B3" s="36"/>
      <c r="C3" s="36"/>
      <c r="D3" s="36"/>
      <c r="E3" s="36"/>
      <c r="F3" s="36"/>
      <c r="G3" s="36"/>
      <c r="H3" s="36"/>
      <c r="I3" s="37"/>
      <c r="J3" s="37"/>
      <c r="K3" s="37"/>
      <c r="L3" s="37"/>
      <c r="M3" s="37"/>
      <c r="N3" s="37"/>
      <c r="O3" s="37"/>
    </row>
    <row r="4" spans="2:15" x14ac:dyDescent="0.15">
      <c r="B4" s="36"/>
      <c r="C4" s="36"/>
      <c r="D4" s="36"/>
      <c r="E4" s="36"/>
      <c r="F4" s="36"/>
      <c r="G4" s="36"/>
      <c r="H4" s="36"/>
      <c r="I4" s="37"/>
      <c r="J4" s="37"/>
      <c r="K4" s="37"/>
      <c r="L4" s="37"/>
      <c r="M4" s="37"/>
      <c r="N4" s="37"/>
      <c r="O4" s="37"/>
    </row>
    <row r="5" spans="2:15" x14ac:dyDescent="0.15">
      <c r="B5" s="36"/>
      <c r="C5" s="36"/>
      <c r="D5" s="36"/>
      <c r="E5" s="36"/>
      <c r="F5" s="36"/>
      <c r="G5" s="36"/>
      <c r="H5" s="36"/>
      <c r="I5" s="37"/>
      <c r="J5" s="37"/>
      <c r="K5" s="37"/>
      <c r="L5" s="37"/>
      <c r="M5" s="37"/>
      <c r="N5" s="37"/>
      <c r="O5" s="37"/>
    </row>
    <row r="6" spans="2:15" x14ac:dyDescent="0.15">
      <c r="B6" s="36"/>
      <c r="C6" s="36"/>
      <c r="D6" s="36"/>
      <c r="E6" s="36"/>
      <c r="F6" s="36"/>
      <c r="G6" s="36"/>
      <c r="H6" s="36"/>
      <c r="I6" s="37"/>
      <c r="J6" s="37"/>
      <c r="K6" s="37"/>
      <c r="L6" s="37"/>
      <c r="M6" s="37"/>
      <c r="N6" s="37"/>
      <c r="O6" s="37"/>
    </row>
    <row r="7" spans="2:15" x14ac:dyDescent="0.15">
      <c r="B7" s="36"/>
      <c r="C7" s="36"/>
      <c r="D7" s="36"/>
      <c r="E7" s="36"/>
      <c r="F7" s="36"/>
      <c r="G7" s="36"/>
      <c r="H7" s="36"/>
      <c r="I7" s="37"/>
      <c r="J7" s="37"/>
      <c r="K7" s="37"/>
      <c r="L7" s="37"/>
      <c r="M7" s="37"/>
      <c r="N7" s="37"/>
      <c r="O7" s="37"/>
    </row>
    <row r="8" spans="2:15" x14ac:dyDescent="0.15">
      <c r="B8" s="36"/>
      <c r="C8" s="36"/>
      <c r="D8" s="36"/>
      <c r="E8" s="36"/>
      <c r="F8" s="36"/>
      <c r="G8" s="36"/>
      <c r="H8" s="36"/>
      <c r="I8" s="37"/>
      <c r="J8" s="37"/>
      <c r="K8" s="37"/>
      <c r="L8" s="37"/>
      <c r="M8" s="37"/>
      <c r="N8" s="37"/>
      <c r="O8" s="37"/>
    </row>
    <row r="9" spans="2:15" x14ac:dyDescent="0.15">
      <c r="B9" s="36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</row>
    <row r="10" spans="2:15" x14ac:dyDescent="0.15">
      <c r="B10" s="36"/>
      <c r="C10" s="36"/>
      <c r="D10" s="36"/>
      <c r="E10" s="36"/>
      <c r="F10" s="36"/>
      <c r="G10" s="36"/>
      <c r="H10" s="36"/>
      <c r="I10" s="37"/>
      <c r="J10" s="37"/>
      <c r="K10" s="37"/>
      <c r="L10" s="37"/>
      <c r="M10" s="37"/>
      <c r="N10" s="37"/>
      <c r="O10" s="37"/>
    </row>
    <row r="11" spans="2:15" x14ac:dyDescent="0.15">
      <c r="B11" s="36"/>
      <c r="C11" s="36"/>
      <c r="D11" s="36"/>
      <c r="E11" s="36"/>
      <c r="F11" s="36"/>
      <c r="G11" s="36"/>
      <c r="H11" s="36"/>
      <c r="I11" s="37"/>
      <c r="J11" s="37"/>
      <c r="K11" s="37"/>
      <c r="L11" s="37"/>
      <c r="M11" s="37"/>
      <c r="N11" s="37"/>
      <c r="O11" s="37"/>
    </row>
    <row r="12" spans="2:15" x14ac:dyDescent="0.15">
      <c r="B12" s="36"/>
      <c r="C12" s="36"/>
      <c r="D12" s="36"/>
      <c r="E12" s="36"/>
      <c r="F12" s="36"/>
      <c r="G12" s="36"/>
      <c r="H12" s="36"/>
      <c r="I12" s="37"/>
      <c r="J12" s="37"/>
      <c r="K12" s="37"/>
      <c r="L12" s="37"/>
      <c r="M12" s="37"/>
      <c r="N12" s="37"/>
      <c r="O12" s="37"/>
    </row>
    <row r="13" spans="2:15" x14ac:dyDescent="0.15">
      <c r="B13" s="36"/>
      <c r="C13" s="36"/>
      <c r="D13" s="36"/>
      <c r="E13" s="36"/>
      <c r="F13" s="36"/>
      <c r="G13" s="36"/>
      <c r="H13" s="36"/>
      <c r="I13" s="37"/>
      <c r="J13" s="37"/>
      <c r="K13" s="37"/>
      <c r="L13" s="37"/>
      <c r="M13" s="37"/>
      <c r="N13" s="37"/>
      <c r="O13" s="37"/>
    </row>
    <row r="14" spans="2:15" x14ac:dyDescent="0.15"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7"/>
      <c r="N14" s="37"/>
      <c r="O14" s="37"/>
    </row>
    <row r="15" spans="2:15" x14ac:dyDescent="0.15"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7"/>
      <c r="N15" s="37"/>
      <c r="O15" s="37"/>
    </row>
    <row r="16" spans="2:15" x14ac:dyDescent="0.15">
      <c r="B16" s="36"/>
      <c r="C16" s="36"/>
      <c r="D16" s="36"/>
      <c r="E16" s="36"/>
      <c r="F16" s="36"/>
      <c r="G16" s="36"/>
      <c r="H16" s="36"/>
      <c r="I16" s="37"/>
      <c r="J16" s="37"/>
      <c r="K16" s="37"/>
      <c r="L16" s="37"/>
      <c r="M16" s="37"/>
      <c r="N16" s="37"/>
      <c r="O16" s="37"/>
    </row>
    <row r="17" spans="2:15" x14ac:dyDescent="0.15">
      <c r="B17" s="36"/>
      <c r="C17" s="36"/>
      <c r="D17" s="36"/>
      <c r="E17" s="36"/>
      <c r="F17" s="36"/>
      <c r="G17" s="36"/>
      <c r="H17" s="36"/>
      <c r="I17" s="37"/>
      <c r="J17" s="37"/>
      <c r="K17" s="37"/>
      <c r="L17" s="37"/>
      <c r="M17" s="37"/>
      <c r="N17" s="37"/>
      <c r="O17" s="37"/>
    </row>
    <row r="18" spans="2:15" x14ac:dyDescent="0.15">
      <c r="B18" s="36"/>
      <c r="C18" s="36"/>
      <c r="D18" s="36"/>
      <c r="E18" s="36"/>
      <c r="F18" s="36"/>
      <c r="G18" s="36"/>
      <c r="H18" s="36"/>
      <c r="I18" s="37"/>
      <c r="J18" s="37"/>
      <c r="K18" s="37"/>
      <c r="L18" s="37"/>
      <c r="M18" s="37"/>
      <c r="N18" s="37"/>
      <c r="O18" s="37"/>
    </row>
    <row r="19" spans="2:15" ht="51" x14ac:dyDescent="0.15">
      <c r="B19" s="36"/>
      <c r="C19" s="36"/>
      <c r="D19" s="36"/>
      <c r="E19" s="39" t="s">
        <v>15</v>
      </c>
      <c r="F19" s="36"/>
      <c r="G19" s="36"/>
      <c r="H19" s="36"/>
      <c r="I19" s="37"/>
      <c r="J19" s="37"/>
      <c r="K19" s="37"/>
      <c r="L19" s="40" t="s">
        <v>23</v>
      </c>
      <c r="M19" s="37"/>
      <c r="N19" s="37"/>
      <c r="O19" s="37"/>
    </row>
    <row r="20" spans="2:15" ht="17" x14ac:dyDescent="0.15">
      <c r="B20" s="36"/>
      <c r="C20" s="36"/>
      <c r="D20" s="36"/>
      <c r="E20" s="41" t="s">
        <v>21</v>
      </c>
      <c r="F20" s="36"/>
      <c r="G20" s="36"/>
      <c r="H20" s="36"/>
      <c r="I20" s="37"/>
      <c r="J20" s="37"/>
      <c r="K20" s="37"/>
      <c r="L20" s="42" t="s">
        <v>24</v>
      </c>
      <c r="M20" s="37"/>
      <c r="N20" s="37"/>
      <c r="O20" s="37"/>
    </row>
    <row r="21" spans="2:15" x14ac:dyDescent="0.15">
      <c r="B21" s="36"/>
      <c r="C21" s="36"/>
      <c r="D21" s="36"/>
      <c r="E21" s="36"/>
      <c r="F21" s="36"/>
      <c r="G21" s="36"/>
      <c r="H21" s="36"/>
      <c r="I21" s="37"/>
      <c r="J21" s="37"/>
      <c r="K21" s="37"/>
      <c r="L21" s="37"/>
      <c r="M21" s="37"/>
      <c r="N21" s="37"/>
      <c r="O21" s="37"/>
    </row>
    <row r="22" spans="2:15" x14ac:dyDescent="0.15">
      <c r="B22" s="36"/>
      <c r="C22" s="36"/>
      <c r="D22" s="36"/>
      <c r="E22" s="36"/>
      <c r="F22" s="36"/>
      <c r="G22" s="36"/>
      <c r="H22" s="36"/>
      <c r="I22" s="37"/>
      <c r="J22" s="37"/>
      <c r="K22" s="37"/>
      <c r="L22" s="37"/>
      <c r="M22" s="37"/>
      <c r="N22" s="37"/>
      <c r="O22" s="37"/>
    </row>
    <row r="23" spans="2:15" x14ac:dyDescent="0.15">
      <c r="B23" s="36"/>
      <c r="C23" s="36"/>
      <c r="D23" s="36"/>
      <c r="E23" s="36"/>
      <c r="F23" s="36"/>
      <c r="G23" s="36"/>
      <c r="H23" s="36"/>
      <c r="I23" s="37"/>
      <c r="J23" s="37"/>
      <c r="K23" s="37"/>
      <c r="L23" s="37"/>
      <c r="M23" s="37"/>
      <c r="N23" s="37"/>
      <c r="O23" s="37"/>
    </row>
    <row r="24" spans="2:15" x14ac:dyDescent="0.15">
      <c r="B24" s="36"/>
      <c r="C24" s="36"/>
      <c r="D24" s="36"/>
      <c r="E24" s="36"/>
      <c r="F24" s="36"/>
      <c r="G24" s="36"/>
      <c r="H24" s="36"/>
      <c r="I24" s="37"/>
      <c r="J24" s="37"/>
      <c r="K24" s="37"/>
      <c r="L24" s="37"/>
      <c r="M24" s="37"/>
      <c r="N24" s="37"/>
      <c r="O24" s="37"/>
    </row>
    <row r="25" spans="2:15" x14ac:dyDescent="0.15">
      <c r="B25" s="36"/>
      <c r="C25" s="36"/>
      <c r="D25" s="36"/>
      <c r="E25" s="36"/>
      <c r="F25" s="36"/>
      <c r="G25" s="36"/>
      <c r="H25" s="36"/>
      <c r="I25" s="37"/>
      <c r="J25" s="37"/>
      <c r="K25" s="37"/>
      <c r="L25" s="37"/>
      <c r="M25" s="37"/>
      <c r="N25" s="37"/>
      <c r="O25" s="37"/>
    </row>
    <row r="26" spans="2:15" x14ac:dyDescent="0.15">
      <c r="B26" s="36"/>
      <c r="C26" s="36"/>
      <c r="D26" s="36"/>
      <c r="E26" s="36"/>
      <c r="F26" s="36"/>
      <c r="G26" s="36"/>
      <c r="H26" s="36"/>
      <c r="I26" s="37"/>
      <c r="J26" s="37"/>
      <c r="K26" s="37"/>
      <c r="L26" s="37"/>
      <c r="M26" s="37"/>
      <c r="N26" s="37"/>
      <c r="O26" s="37"/>
    </row>
    <row r="27" spans="2:15" x14ac:dyDescent="0.15">
      <c r="B27" s="36"/>
      <c r="C27" s="36"/>
      <c r="D27" s="36"/>
      <c r="E27" s="36"/>
      <c r="F27" s="36"/>
      <c r="G27" s="36"/>
      <c r="H27" s="36"/>
      <c r="I27" s="37"/>
      <c r="J27" s="37"/>
      <c r="K27" s="37"/>
      <c r="L27" s="37"/>
      <c r="M27" s="37"/>
      <c r="N27" s="37"/>
      <c r="O27" s="37"/>
    </row>
    <row r="28" spans="2:15" x14ac:dyDescent="0.15">
      <c r="B28" s="36"/>
      <c r="C28" s="36"/>
      <c r="D28" s="36"/>
      <c r="E28" s="36"/>
      <c r="F28" s="36"/>
      <c r="G28" s="36"/>
      <c r="H28" s="36"/>
      <c r="I28" s="37"/>
      <c r="J28" s="37"/>
      <c r="K28" s="37"/>
      <c r="L28" s="37"/>
      <c r="M28" s="37"/>
      <c r="N28" s="37"/>
      <c r="O28" s="37"/>
    </row>
    <row r="31" spans="2:15" ht="17" x14ac:dyDescent="0.15">
      <c r="M31" s="45"/>
      <c r="N31" s="45"/>
      <c r="O31" s="46" t="s">
        <v>30</v>
      </c>
    </row>
    <row r="32" spans="2:15" ht="17" x14ac:dyDescent="0.15">
      <c r="M32" s="45"/>
      <c r="N32" s="45"/>
      <c r="O32" s="45"/>
    </row>
  </sheetData>
  <phoneticPr fontId="1" type="noConversion"/>
  <hyperlinks>
    <hyperlink ref="O31" r:id="rId1" display="yinguobing@boe.com.cn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G18" sqref="G18"/>
    </sheetView>
  </sheetViews>
  <sheetFormatPr baseColWidth="10" defaultColWidth="8.83203125" defaultRowHeight="17" outlineLevelCol="1" x14ac:dyDescent="0.15"/>
  <cols>
    <col min="1" max="1" width="17.1640625" style="17" customWidth="1"/>
    <col min="2" max="2" width="16.6640625" style="17" bestFit="1" customWidth="1"/>
    <col min="3" max="3" width="15" style="17" customWidth="1"/>
    <col min="4" max="5" width="10.33203125" style="17" hidden="1" customWidth="1" outlineLevel="1"/>
    <col min="6" max="6" width="13" style="17" customWidth="1" collapsed="1"/>
    <col min="7" max="8" width="17.5" style="17" bestFit="1" customWidth="1"/>
    <col min="9" max="9" width="9.6640625" style="17" bestFit="1" customWidth="1"/>
    <col min="10" max="16" width="9.5" style="17" bestFit="1" customWidth="1"/>
    <col min="17" max="16384" width="8.83203125" style="17"/>
  </cols>
  <sheetData>
    <row r="1" spans="1:16" ht="28.5" customHeight="1" x14ac:dyDescent="0.15">
      <c r="A1" s="4" t="s">
        <v>14</v>
      </c>
      <c r="B1" s="30"/>
      <c r="C1" s="30"/>
      <c r="D1" s="30"/>
      <c r="E1" s="30"/>
      <c r="F1" s="30"/>
      <c r="G1" s="30"/>
      <c r="H1" s="30"/>
      <c r="I1" s="43" t="s">
        <v>22</v>
      </c>
    </row>
    <row r="2" spans="1:16" ht="12" customHeight="1" x14ac:dyDescent="0.15"/>
    <row r="3" spans="1:16" ht="109.5" customHeight="1" x14ac:dyDescent="0.15">
      <c r="B3" s="59" t="s">
        <v>19</v>
      </c>
      <c r="C3" s="59"/>
      <c r="D3" s="59"/>
      <c r="E3" s="59"/>
      <c r="F3" s="59"/>
      <c r="G3" s="59"/>
      <c r="H3" s="59"/>
      <c r="I3" s="59"/>
    </row>
    <row r="5" spans="1:16" ht="33" x14ac:dyDescent="0.15">
      <c r="A5" s="4" t="s">
        <v>13</v>
      </c>
      <c r="B5" s="14">
        <v>1</v>
      </c>
      <c r="C5" s="34" t="s">
        <v>10</v>
      </c>
      <c r="D5" s="16"/>
      <c r="E5" s="16"/>
      <c r="F5" s="16"/>
      <c r="G5" s="16"/>
      <c r="H5" s="16"/>
      <c r="I5" s="16"/>
    </row>
    <row r="8" spans="1:16" s="19" customFormat="1" ht="36" x14ac:dyDescent="0.15">
      <c r="A8" s="3" t="s">
        <v>2</v>
      </c>
      <c r="B8" s="3" t="s">
        <v>16</v>
      </c>
      <c r="C8" s="3" t="s">
        <v>4</v>
      </c>
      <c r="D8" s="3" t="s">
        <v>6</v>
      </c>
      <c r="E8" s="3" t="s">
        <v>5</v>
      </c>
      <c r="F8" s="3" t="s">
        <v>1</v>
      </c>
      <c r="G8" s="29" t="s">
        <v>17</v>
      </c>
      <c r="H8" s="29" t="s">
        <v>18</v>
      </c>
      <c r="I8" s="3" t="s">
        <v>0</v>
      </c>
      <c r="J8" s="18"/>
      <c r="K8" s="18"/>
      <c r="L8" s="18"/>
      <c r="M8" s="18"/>
      <c r="N8" s="18"/>
      <c r="O8" s="18"/>
      <c r="P8" s="18"/>
    </row>
    <row r="9" spans="1:16" ht="33" hidden="1" x14ac:dyDescent="0.15">
      <c r="A9" s="2">
        <v>10</v>
      </c>
      <c r="B9" s="20">
        <v>55</v>
      </c>
      <c r="C9" s="21">
        <f>D9/(2*TAN(A9/2*PI()/180))</f>
        <v>6.9585645516359245</v>
      </c>
      <c r="D9" s="21">
        <f>B9*0.0254*(16/SQRT(16*16+9*9))</f>
        <v>1.2175910253629953</v>
      </c>
      <c r="E9" s="21">
        <f>B9*0.0254*(9/SQRT(16*16+9*9))</f>
        <v>0.68489495176668491</v>
      </c>
      <c r="F9" s="22">
        <f>2*C9*TAN((1/60*1/$B$5)*PI()/180/2)*1000</f>
        <v>2.0241643915832137</v>
      </c>
      <c r="G9" s="23">
        <f>D9/(F9/1000)</f>
        <v>601.52773679150062</v>
      </c>
      <c r="H9" s="23">
        <f>E9/(F9/1000)</f>
        <v>338.35935194521915</v>
      </c>
      <c r="I9" s="23">
        <f>1*0.0254*1000/F9</f>
        <v>12.548387920278165</v>
      </c>
      <c r="J9" s="18"/>
      <c r="K9" s="18"/>
      <c r="L9" s="18"/>
      <c r="M9" s="18"/>
      <c r="N9" s="18"/>
      <c r="O9" s="18"/>
      <c r="P9" s="18"/>
    </row>
    <row r="10" spans="1:16" ht="33" x14ac:dyDescent="0.15">
      <c r="A10" s="1">
        <v>30</v>
      </c>
      <c r="B10" s="24">
        <v>55</v>
      </c>
      <c r="C10" s="21">
        <f>D10/(2*TAN(A10/2*PI()/180))</f>
        <v>2.272055784747292</v>
      </c>
      <c r="D10" s="21">
        <f>B10*0.0254*(16/SQRT(16*16+9*9))</f>
        <v>1.2175910253629953</v>
      </c>
      <c r="E10" s="21">
        <f>B10*0.0254*(9/SQRT(16*16+9*9))</f>
        <v>0.68489495176668491</v>
      </c>
      <c r="F10" s="22">
        <f>2*C10*TAN((1/60*1/$B$5)*PI()/180/2)*1000</f>
        <v>0.66091424187405401</v>
      </c>
      <c r="G10" s="23">
        <f>D10/(F10/1000)</f>
        <v>1842.2829290385055</v>
      </c>
      <c r="H10" s="23">
        <f>E10/(F10/1000)</f>
        <v>1036.2841475841594</v>
      </c>
      <c r="I10" s="23">
        <f>1*0.0254*1000/F10</f>
        <v>38.431612440332778</v>
      </c>
    </row>
    <row r="11" spans="1:16" ht="33" x14ac:dyDescent="0.15">
      <c r="A11" s="28">
        <v>55</v>
      </c>
      <c r="B11" s="25">
        <v>55</v>
      </c>
      <c r="C11" s="21">
        <f>D11/(2*TAN(A11/2*PI()/180))</f>
        <v>1.1694852988414048</v>
      </c>
      <c r="D11" s="21">
        <f>B11*0.0254*(16/SQRT(16*16+9*9))</f>
        <v>1.2175910253629953</v>
      </c>
      <c r="E11" s="21">
        <f>B11*0.0254*(9/SQRT(16*16+9*9))</f>
        <v>0.68489495176668491</v>
      </c>
      <c r="F11" s="22">
        <f>2*C11*TAN((1/60*1/$B$5)*PI()/180/2)*1000</f>
        <v>0.34018948603966037</v>
      </c>
      <c r="G11" s="23">
        <f>D11/(F11/1000)</f>
        <v>3579.1553687848095</v>
      </c>
      <c r="H11" s="23">
        <f>E11/(F11/1000)</f>
        <v>2013.2748949414554</v>
      </c>
      <c r="I11" s="23">
        <f>1*0.0254*1000/F11</f>
        <v>74.664271067562581</v>
      </c>
    </row>
    <row r="12" spans="1:16" ht="33" x14ac:dyDescent="0.15">
      <c r="A12" s="27">
        <v>100</v>
      </c>
      <c r="B12" s="26">
        <v>55</v>
      </c>
      <c r="C12" s="21">
        <f>D12/(2*TAN(A12/2*PI()/180))</f>
        <v>0.51084009015342779</v>
      </c>
      <c r="D12" s="21">
        <f>B12*0.0254*(16/SQRT(16*16+9*9))</f>
        <v>1.2175910253629953</v>
      </c>
      <c r="E12" s="21">
        <f>B12*0.0254*(9/SQRT(16*16+9*9))</f>
        <v>0.68489495176668491</v>
      </c>
      <c r="F12" s="22">
        <f>2*C12*TAN((1/60*1/$B$5)*PI()/180/2)*1000</f>
        <v>0.14859735978717523</v>
      </c>
      <c r="G12" s="23">
        <f>D12/(F12/1000)</f>
        <v>8193.8940712463464</v>
      </c>
      <c r="H12" s="23">
        <f>E12/(F12/1000)</f>
        <v>4609.0654150760702</v>
      </c>
      <c r="I12" s="23">
        <f>1*0.0254*1000/F12</f>
        <v>170.93170454965352</v>
      </c>
    </row>
  </sheetData>
  <mergeCells count="1">
    <mergeCell ref="B3:I3"/>
  </mergeCells>
  <phoneticPr fontId="1" type="noConversion"/>
  <hyperlinks>
    <hyperlink ref="I1" location="封面!A1" display="返回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B10" sqref="B10"/>
    </sheetView>
  </sheetViews>
  <sheetFormatPr baseColWidth="10" defaultColWidth="8.83203125" defaultRowHeight="17" outlineLevelCol="1" x14ac:dyDescent="0.15"/>
  <cols>
    <col min="1" max="1" width="17.1640625" style="6" customWidth="1"/>
    <col min="2" max="2" width="16.6640625" style="6" bestFit="1" customWidth="1"/>
    <col min="3" max="4" width="10.33203125" style="6" hidden="1" customWidth="1" outlineLevel="1"/>
    <col min="5" max="5" width="26.1640625" style="6" customWidth="1" collapsed="1"/>
    <col min="6" max="7" width="17.5" style="6" bestFit="1" customWidth="1"/>
    <col min="8" max="8" width="21.1640625" style="6" customWidth="1"/>
    <col min="9" max="14" width="9.5" style="6" bestFit="1" customWidth="1"/>
    <col min="15" max="16384" width="8.83203125" style="6"/>
  </cols>
  <sheetData>
    <row r="1" spans="1:14" s="17" customFormat="1" ht="28.5" customHeight="1" x14ac:dyDescent="0.15">
      <c r="A1" s="4" t="s">
        <v>14</v>
      </c>
      <c r="B1" s="30"/>
      <c r="C1" s="30"/>
      <c r="D1" s="30"/>
      <c r="E1" s="30"/>
      <c r="F1" s="30"/>
      <c r="G1" s="30"/>
      <c r="H1" s="44" t="s">
        <v>22</v>
      </c>
    </row>
    <row r="2" spans="1:14" s="17" customFormat="1" ht="12" customHeight="1" x14ac:dyDescent="0.15"/>
    <row r="3" spans="1:14" s="17" customFormat="1" ht="109.5" customHeight="1" x14ac:dyDescent="0.15">
      <c r="B3" s="60" t="s">
        <v>20</v>
      </c>
      <c r="C3" s="60"/>
      <c r="D3" s="60"/>
      <c r="E3" s="60"/>
      <c r="F3" s="60"/>
      <c r="G3" s="60"/>
      <c r="H3" s="60"/>
    </row>
    <row r="5" spans="1:14" ht="33" x14ac:dyDescent="0.15">
      <c r="A5" s="31" t="s">
        <v>7</v>
      </c>
      <c r="B5" s="14">
        <v>1</v>
      </c>
      <c r="E5" s="35" t="s">
        <v>9</v>
      </c>
      <c r="F5" s="15"/>
      <c r="G5" s="15"/>
      <c r="H5" s="15"/>
    </row>
    <row r="8" spans="1:14" s="8" customFormat="1" ht="21" x14ac:dyDescent="0.15">
      <c r="A8" s="5" t="s">
        <v>8</v>
      </c>
      <c r="B8" s="5" t="s">
        <v>3</v>
      </c>
      <c r="C8" s="5" t="s">
        <v>6</v>
      </c>
      <c r="D8" s="5" t="s">
        <v>5</v>
      </c>
      <c r="E8" s="5" t="s">
        <v>1</v>
      </c>
      <c r="F8" s="5" t="s">
        <v>17</v>
      </c>
      <c r="G8" s="5" t="s">
        <v>18</v>
      </c>
      <c r="H8" s="5" t="s">
        <v>0</v>
      </c>
      <c r="I8" s="7"/>
      <c r="J8" s="7"/>
      <c r="K8" s="7"/>
      <c r="L8" s="7"/>
      <c r="M8" s="7"/>
      <c r="N8" s="7"/>
    </row>
    <row r="9" spans="1:14" ht="33" x14ac:dyDescent="0.15">
      <c r="A9" s="13">
        <v>30</v>
      </c>
      <c r="B9" s="9">
        <v>10.1</v>
      </c>
      <c r="C9" s="10">
        <f>B9*0.0254*(16/SQRT(16*16+9*9))</f>
        <v>0.22359398829393187</v>
      </c>
      <c r="D9" s="10">
        <f>B9*0.0254*(9/SQRT(16*16+9*9))</f>
        <v>0.12577161841533668</v>
      </c>
      <c r="E9" s="11">
        <f>2*表1_3[视距 (cm)]*TAN((1/60*1/$B$5)*PI()/180/2)*10</f>
        <v>8.7266463215061041E-2</v>
      </c>
      <c r="F9" s="12">
        <f>C9/(E9/1000)</f>
        <v>2562.1983526810618</v>
      </c>
      <c r="G9" s="12">
        <f>D9/(E9/1000)</f>
        <v>1441.2365733830975</v>
      </c>
      <c r="H9" s="12">
        <f>1*0.0254*1000/E9</f>
        <v>291.06255787408026</v>
      </c>
      <c r="I9" s="7"/>
      <c r="J9" s="7"/>
      <c r="K9" s="7"/>
      <c r="L9" s="7"/>
      <c r="M9" s="7"/>
      <c r="N9" s="7"/>
    </row>
    <row r="10" spans="1:14" ht="33" x14ac:dyDescent="0.15">
      <c r="A10" s="32">
        <v>50</v>
      </c>
      <c r="B10" s="33">
        <v>27</v>
      </c>
      <c r="C10" s="10">
        <f>B10*0.0254*(16/SQRT(16*16+9*9))</f>
        <v>0.59772650336001587</v>
      </c>
      <c r="D10" s="10">
        <f>B10*0.0254*(9/SQRT(16*16+9*9))</f>
        <v>0.33622115814000891</v>
      </c>
      <c r="E10" s="11">
        <f>2*表1_3[视距 (cm)]*TAN((1/60*1/$B$5)*PI()/180/2)*10</f>
        <v>0.14544410535843505</v>
      </c>
      <c r="F10" s="12">
        <f>C10/(E10/1000)</f>
        <v>4109.664684498337</v>
      </c>
      <c r="G10" s="12">
        <f>D10/(E10/1000)</f>
        <v>2311.6863850303143</v>
      </c>
      <c r="H10" s="12">
        <f>1*0.0254*1000/E10</f>
        <v>174.63753472444816</v>
      </c>
    </row>
  </sheetData>
  <mergeCells count="1">
    <mergeCell ref="B3:H3"/>
  </mergeCells>
  <phoneticPr fontId="1" type="noConversion"/>
  <hyperlinks>
    <hyperlink ref="H1" location="封面!A1" display="返回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5" sqref="B15"/>
    </sheetView>
  </sheetViews>
  <sheetFormatPr baseColWidth="10" defaultColWidth="8.83203125" defaultRowHeight="14" x14ac:dyDescent="0.15"/>
  <cols>
    <col min="1" max="1" width="16.6640625" style="18" customWidth="1"/>
    <col min="2" max="2" width="22.6640625" style="18" customWidth="1"/>
    <col min="3" max="3" width="8.83203125" style="18"/>
    <col min="4" max="4" width="10.5" style="18" customWidth="1"/>
    <col min="5" max="5" width="11.83203125" style="18" customWidth="1"/>
    <col min="6" max="6" width="8.83203125" style="18"/>
    <col min="7" max="7" width="12.6640625" style="18" customWidth="1"/>
    <col min="8" max="8" width="21" style="18" customWidth="1"/>
    <col min="9" max="16384" width="8.83203125" style="18"/>
  </cols>
  <sheetData>
    <row r="1" spans="1:8" ht="27.75" customHeight="1" x14ac:dyDescent="0.15">
      <c r="A1" s="4" t="s">
        <v>14</v>
      </c>
      <c r="B1" s="30"/>
      <c r="C1" s="30"/>
      <c r="D1" s="30"/>
      <c r="E1" s="30"/>
      <c r="F1" s="30"/>
      <c r="G1" s="30"/>
      <c r="H1" s="47" t="s">
        <v>22</v>
      </c>
    </row>
    <row r="2" spans="1:8" ht="17" x14ac:dyDescent="0.15">
      <c r="A2" s="17"/>
      <c r="B2" s="17"/>
      <c r="C2" s="17"/>
      <c r="D2" s="17"/>
      <c r="E2" s="17"/>
      <c r="F2" s="17"/>
      <c r="G2" s="17"/>
      <c r="H2" s="17"/>
    </row>
    <row r="3" spans="1:8" ht="17" x14ac:dyDescent="0.15">
      <c r="A3" s="17"/>
      <c r="B3" s="60" t="s">
        <v>29</v>
      </c>
      <c r="C3" s="60"/>
      <c r="D3" s="60"/>
      <c r="E3" s="60"/>
      <c r="F3" s="60"/>
      <c r="G3" s="60"/>
      <c r="H3" s="60"/>
    </row>
    <row r="4" spans="1:8" ht="17" x14ac:dyDescent="0.15">
      <c r="A4" s="17"/>
      <c r="B4" s="60"/>
      <c r="C4" s="60"/>
      <c r="D4" s="60"/>
      <c r="E4" s="60"/>
      <c r="F4" s="60"/>
      <c r="G4" s="60"/>
      <c r="H4" s="60"/>
    </row>
    <row r="5" spans="1:8" ht="17" x14ac:dyDescent="0.15">
      <c r="A5" s="17"/>
      <c r="B5" s="60"/>
      <c r="C5" s="60"/>
      <c r="D5" s="60"/>
      <c r="E5" s="60"/>
      <c r="F5" s="60"/>
      <c r="G5" s="60"/>
      <c r="H5" s="60"/>
    </row>
    <row r="6" spans="1:8" ht="17" x14ac:dyDescent="0.15">
      <c r="A6" s="17"/>
      <c r="B6" s="60"/>
      <c r="C6" s="60"/>
      <c r="D6" s="60"/>
      <c r="E6" s="60"/>
      <c r="F6" s="60"/>
      <c r="G6" s="60"/>
      <c r="H6" s="60"/>
    </row>
    <row r="7" spans="1:8" ht="17" x14ac:dyDescent="0.15">
      <c r="A7" s="17"/>
      <c r="B7" s="60"/>
      <c r="C7" s="60"/>
      <c r="D7" s="60"/>
      <c r="E7" s="60"/>
      <c r="F7" s="60"/>
      <c r="G7" s="60"/>
      <c r="H7" s="60"/>
    </row>
    <row r="8" spans="1:8" ht="17" x14ac:dyDescent="0.15">
      <c r="A8" s="17"/>
      <c r="B8" s="60"/>
      <c r="C8" s="60"/>
      <c r="D8" s="60"/>
      <c r="E8" s="60"/>
      <c r="F8" s="60"/>
      <c r="G8" s="60"/>
      <c r="H8" s="60"/>
    </row>
    <row r="9" spans="1:8" ht="17" x14ac:dyDescent="0.15">
      <c r="A9" s="17"/>
      <c r="B9" s="17"/>
      <c r="C9" s="17"/>
      <c r="D9" s="17"/>
      <c r="E9" s="17"/>
      <c r="F9" s="17"/>
      <c r="G9" s="17"/>
      <c r="H9" s="17"/>
    </row>
    <row r="10" spans="1:8" ht="17" x14ac:dyDescent="0.15">
      <c r="A10" s="17"/>
      <c r="B10" s="17"/>
      <c r="C10" s="17"/>
      <c r="D10" s="17"/>
      <c r="E10" s="17"/>
      <c r="F10" s="17"/>
      <c r="G10" s="17"/>
      <c r="H10" s="17"/>
    </row>
    <row r="11" spans="1:8" ht="30.75" customHeight="1" x14ac:dyDescent="0.15">
      <c r="A11" s="53" t="s">
        <v>27</v>
      </c>
      <c r="B11" s="54" t="s">
        <v>28</v>
      </c>
      <c r="C11" s="38"/>
      <c r="D11" s="38"/>
      <c r="E11" s="38"/>
      <c r="F11" s="38"/>
      <c r="G11" s="38"/>
      <c r="H11" s="57" t="s">
        <v>26</v>
      </c>
    </row>
    <row r="12" spans="1:8" ht="33" x14ac:dyDescent="0.15">
      <c r="A12" s="48" t="s">
        <v>25</v>
      </c>
      <c r="B12" s="55">
        <v>9.6999999999999993</v>
      </c>
      <c r="C12" s="61">
        <f>SQRT(B13*B13+B14*B14)/B12</f>
        <v>263.91752577319591</v>
      </c>
      <c r="D12" s="61"/>
      <c r="E12" s="61"/>
      <c r="F12" s="61"/>
      <c r="G12" s="61"/>
      <c r="H12" s="61"/>
    </row>
    <row r="13" spans="1:8" ht="33" x14ac:dyDescent="0.15">
      <c r="A13" s="49" t="s">
        <v>11</v>
      </c>
      <c r="B13" s="51">
        <v>2048</v>
      </c>
      <c r="C13" s="61"/>
      <c r="D13" s="61"/>
      <c r="E13" s="61"/>
      <c r="F13" s="61"/>
      <c r="G13" s="61"/>
      <c r="H13" s="61"/>
    </row>
    <row r="14" spans="1:8" ht="33" x14ac:dyDescent="0.15">
      <c r="A14" s="50" t="s">
        <v>12</v>
      </c>
      <c r="B14" s="52">
        <v>1536</v>
      </c>
      <c r="C14" s="61"/>
      <c r="D14" s="61"/>
      <c r="E14" s="61"/>
      <c r="F14" s="61"/>
      <c r="G14" s="61"/>
      <c r="H14" s="61"/>
    </row>
    <row r="15" spans="1:8" x14ac:dyDescent="0.15">
      <c r="A15" s="56"/>
      <c r="B15" s="56"/>
      <c r="C15" s="56"/>
      <c r="D15" s="56"/>
      <c r="E15" s="56"/>
      <c r="F15" s="56"/>
      <c r="G15" s="56"/>
      <c r="H15" s="56"/>
    </row>
    <row r="19" spans="4:4" x14ac:dyDescent="0.15">
      <c r="D19" s="58"/>
    </row>
  </sheetData>
  <mergeCells count="2">
    <mergeCell ref="C12:H14"/>
    <mergeCell ref="B3:H8"/>
  </mergeCells>
  <phoneticPr fontId="1" type="noConversion"/>
  <hyperlinks>
    <hyperlink ref="H1" location="封面!A1" display="返回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TV（视角优先）</vt:lpstr>
      <vt:lpstr>Mobile etc.（视距优先）</vt:lpstr>
      <vt:lpstr>PPI计算器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Dcal</dc:title>
  <dc:creator>尹国冰</dc:creator>
  <cp:keywords>项目企划部</cp:keywords>
  <cp:lastModifiedBy>Microsoft Office 用户</cp:lastModifiedBy>
  <dcterms:created xsi:type="dcterms:W3CDTF">2013-03-12T08:45:56Z</dcterms:created>
  <dcterms:modified xsi:type="dcterms:W3CDTF">2015-06-09T13:51:27Z</dcterms:modified>
  <cp:contentStatus/>
</cp:coreProperties>
</file>